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月报表" sheetId="3" r:id="rId1"/>
  </sheets>
  <definedNames>
    <definedName name="_xlnm.Print_Area" localSheetId="0">月报表!$A$1:$Q$21</definedName>
    <definedName name="_xlnm.Print_Titles" localSheetId="0">月报表!$A:$A</definedName>
  </definedNames>
  <calcPr calcId="144525"/>
</workbook>
</file>

<file path=xl/sharedStrings.xml><?xml version="1.0" encoding="utf-8"?>
<sst xmlns="http://schemas.openxmlformats.org/spreadsheetml/2006/main" count="43" uniqueCount="31">
  <si>
    <t>表5：</t>
  </si>
  <si>
    <t>2022年12月份高龄老人生活补贴累计发放汇总表</t>
  </si>
  <si>
    <t>填报单位（盖章）：东湖区民政局养老服务股　　　　　　　　　　　　　　　　　　　　　　　　　　　　　 填报日期：  2022年12月</t>
  </si>
  <si>
    <t>街办名称</t>
  </si>
  <si>
    <t>80--89周岁享受生活补贴情况</t>
  </si>
  <si>
    <t>90--99周岁享受生活补贴情况</t>
  </si>
  <si>
    <t>100周岁以上享受生活补贴情况</t>
  </si>
  <si>
    <t>本月实发总金额</t>
  </si>
  <si>
    <t>发放总人数</t>
  </si>
  <si>
    <t>新增人数</t>
  </si>
  <si>
    <t>终止人数</t>
  </si>
  <si>
    <t>补调金额</t>
  </si>
  <si>
    <t>实发金额</t>
  </si>
  <si>
    <t>董家窑街办</t>
  </si>
  <si>
    <t>大院街办</t>
  </si>
  <si>
    <t>滕王阁街办</t>
  </si>
  <si>
    <t>彭家桥街办</t>
  </si>
  <si>
    <t>百花洲街办</t>
  </si>
  <si>
    <t>墩子塘街办</t>
  </si>
  <si>
    <t>豫章街办</t>
  </si>
  <si>
    <t>贤士湖管理处</t>
  </si>
  <si>
    <t>扬农管理处</t>
  </si>
  <si>
    <t>扬子洲镇</t>
  </si>
  <si>
    <t>合计</t>
  </si>
  <si>
    <t>总发放人数</t>
  </si>
  <si>
    <t>总新增人数</t>
  </si>
  <si>
    <t>总终止人数</t>
  </si>
  <si>
    <t>经办人：</t>
  </si>
  <si>
    <t>复核人：</t>
  </si>
  <si>
    <t xml:space="preserve"> 分管领导：                               </t>
  </si>
  <si>
    <t>审核人：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</si>
</sst>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sz val="12"/>
      <color indexed="8"/>
      <name val="宋体"/>
      <charset val="134"/>
    </font>
    <font>
      <b/>
      <sz val="20"/>
      <name val="宋体"/>
      <charset val="134"/>
    </font>
    <font>
      <sz val="12"/>
      <color indexed="1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1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1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6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21" fillId="13" borderId="1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</cellStyleXfs>
  <cellXfs count="33">
    <xf numFmtId="0" fontId="0" fillId="0" borderId="0" xfId="0" applyProtection="1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2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1" xfId="5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5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51" applyFont="1" applyBorder="1" applyAlignment="1">
      <alignment horizontal="center" vertical="center" wrapText="1"/>
    </xf>
    <xf numFmtId="0" fontId="1" fillId="0" borderId="5" xfId="5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5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51" applyFont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_4月各街道汇总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0 4" xfId="50"/>
    <cellStyle name="常规_Sheet1" xfId="51"/>
    <cellStyle name="常规 2" xfId="52"/>
    <cellStyle name="常规 15" xfId="53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8"/>
  <sheetViews>
    <sheetView tabSelected="1" zoomScale="80" zoomScaleNormal="80" zoomScaleSheetLayoutView="90" workbookViewId="0">
      <selection activeCell="K22" sqref="K22"/>
    </sheetView>
  </sheetViews>
  <sheetFormatPr defaultColWidth="9" defaultRowHeight="23.1" customHeight="1"/>
  <cols>
    <col min="1" max="1" width="19" style="6" customWidth="1"/>
    <col min="2" max="2" width="8" style="6" customWidth="1"/>
    <col min="3" max="4" width="5.625" style="6" customWidth="1"/>
    <col min="5" max="5" width="8.75" style="6" customWidth="1"/>
    <col min="6" max="6" width="12" style="6" customWidth="1"/>
    <col min="7" max="7" width="7.625" style="6" customWidth="1"/>
    <col min="8" max="9" width="5.625" style="6" customWidth="1"/>
    <col min="10" max="10" width="10.5" style="6" customWidth="1"/>
    <col min="11" max="11" width="13.875" style="6" customWidth="1"/>
    <col min="12" max="12" width="7.625" style="6" customWidth="1"/>
    <col min="13" max="14" width="5.625" style="6" customWidth="1"/>
    <col min="15" max="15" width="10.25" style="6" customWidth="1"/>
    <col min="16" max="16" width="15" style="6" customWidth="1"/>
    <col min="17" max="17" width="16.625" style="6" customWidth="1"/>
    <col min="18" max="16384" width="9" style="6"/>
  </cols>
  <sheetData>
    <row r="1" customHeight="1" spans="1:22">
      <c r="A1" s="6" t="s">
        <v>0</v>
      </c>
      <c r="V1" s="28"/>
    </row>
    <row r="2" ht="39.95" customHeight="1" spans="1:1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ht="26.1" customHeight="1" spans="1:17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ht="35.1" customHeight="1" spans="1:20">
      <c r="A4" s="9" t="s">
        <v>3</v>
      </c>
      <c r="B4" s="10" t="s">
        <v>4</v>
      </c>
      <c r="C4" s="11"/>
      <c r="D4" s="11"/>
      <c r="E4" s="11"/>
      <c r="F4" s="11"/>
      <c r="G4" s="10" t="s">
        <v>5</v>
      </c>
      <c r="H4" s="11"/>
      <c r="I4" s="11"/>
      <c r="J4" s="11"/>
      <c r="K4" s="11"/>
      <c r="L4" s="26" t="s">
        <v>6</v>
      </c>
      <c r="M4" s="26"/>
      <c r="N4" s="26"/>
      <c r="O4" s="26"/>
      <c r="P4" s="26"/>
      <c r="Q4" s="29" t="s">
        <v>7</v>
      </c>
      <c r="S4" s="30"/>
      <c r="T4" s="30"/>
    </row>
    <row r="5" ht="22.5" customHeight="1" spans="1:17">
      <c r="A5" s="12"/>
      <c r="B5" s="13" t="s">
        <v>8</v>
      </c>
      <c r="C5" s="13" t="s">
        <v>9</v>
      </c>
      <c r="D5" s="13" t="s">
        <v>10</v>
      </c>
      <c r="E5" s="13" t="s">
        <v>11</v>
      </c>
      <c r="F5" s="13" t="s">
        <v>12</v>
      </c>
      <c r="G5" s="13" t="s">
        <v>8</v>
      </c>
      <c r="H5" s="13" t="s">
        <v>9</v>
      </c>
      <c r="I5" s="13" t="s">
        <v>10</v>
      </c>
      <c r="J5" s="13" t="s">
        <v>11</v>
      </c>
      <c r="K5" s="13" t="s">
        <v>12</v>
      </c>
      <c r="L5" s="13" t="s">
        <v>8</v>
      </c>
      <c r="M5" s="13" t="s">
        <v>9</v>
      </c>
      <c r="N5" s="13" t="s">
        <v>10</v>
      </c>
      <c r="O5" s="13" t="s">
        <v>11</v>
      </c>
      <c r="P5" s="13" t="s">
        <v>12</v>
      </c>
      <c r="Q5" s="31"/>
    </row>
    <row r="6" ht="21.75" customHeight="1" spans="1:17">
      <c r="A6" s="14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32"/>
    </row>
    <row r="7" s="1" customFormat="1" ht="32" customHeight="1" spans="1:35">
      <c r="A7" s="15" t="s">
        <v>13</v>
      </c>
      <c r="B7" s="16">
        <v>2858</v>
      </c>
      <c r="C7" s="16">
        <v>40</v>
      </c>
      <c r="D7" s="16">
        <v>26</v>
      </c>
      <c r="E7" s="16">
        <v>13100</v>
      </c>
      <c r="F7" s="16">
        <f t="shared" ref="F7:F17" si="0">B7*100+E7</f>
        <v>298900</v>
      </c>
      <c r="G7" s="16">
        <v>388</v>
      </c>
      <c r="H7" s="16">
        <v>12</v>
      </c>
      <c r="I7" s="16">
        <v>5</v>
      </c>
      <c r="J7" s="16">
        <v>0</v>
      </c>
      <c r="K7" s="17">
        <f>G7*200+J7</f>
        <v>77600</v>
      </c>
      <c r="L7" s="17">
        <v>4</v>
      </c>
      <c r="M7" s="17">
        <v>0</v>
      </c>
      <c r="N7" s="17">
        <v>0</v>
      </c>
      <c r="O7" s="17">
        <v>0</v>
      </c>
      <c r="P7" s="17">
        <f>L7*1000+O7</f>
        <v>4000</v>
      </c>
      <c r="Q7" s="17">
        <f>F7+K7+P7</f>
        <v>380500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="1" customFormat="1" ht="32" customHeight="1" spans="1:35">
      <c r="A8" s="15" t="s">
        <v>14</v>
      </c>
      <c r="B8" s="17">
        <v>1960</v>
      </c>
      <c r="C8" s="17">
        <v>33</v>
      </c>
      <c r="D8" s="17">
        <v>26</v>
      </c>
      <c r="E8" s="17">
        <v>5800</v>
      </c>
      <c r="F8" s="16">
        <f t="shared" si="0"/>
        <v>201800</v>
      </c>
      <c r="G8" s="17">
        <v>360</v>
      </c>
      <c r="H8" s="17">
        <v>8</v>
      </c>
      <c r="I8" s="17">
        <v>7</v>
      </c>
      <c r="J8" s="17">
        <v>700</v>
      </c>
      <c r="K8" s="17">
        <f>G8*200+J8</f>
        <v>72700</v>
      </c>
      <c r="L8" s="17">
        <v>7</v>
      </c>
      <c r="M8" s="17">
        <v>1</v>
      </c>
      <c r="N8" s="17">
        <v>1</v>
      </c>
      <c r="O8" s="17">
        <v>0</v>
      </c>
      <c r="P8" s="17">
        <f>L8*1000+O8</f>
        <v>7000</v>
      </c>
      <c r="Q8" s="17">
        <f>F8+K8+P8</f>
        <v>281500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="1" customFormat="1" ht="32" customHeight="1" spans="1:35">
      <c r="A9" s="15" t="s">
        <v>15</v>
      </c>
      <c r="B9" s="17">
        <v>1779</v>
      </c>
      <c r="C9" s="17">
        <v>25</v>
      </c>
      <c r="D9" s="17">
        <v>27</v>
      </c>
      <c r="E9" s="17">
        <v>1500</v>
      </c>
      <c r="F9" s="16">
        <f t="shared" si="0"/>
        <v>179400</v>
      </c>
      <c r="G9" s="17">
        <v>328</v>
      </c>
      <c r="H9" s="17">
        <v>12</v>
      </c>
      <c r="I9" s="17">
        <v>4</v>
      </c>
      <c r="J9" s="17">
        <v>1300</v>
      </c>
      <c r="K9" s="17">
        <f t="shared" ref="K9:K17" si="1">G9*200+J9</f>
        <v>66900</v>
      </c>
      <c r="L9" s="17">
        <v>3</v>
      </c>
      <c r="M9" s="17">
        <v>0</v>
      </c>
      <c r="N9" s="17">
        <v>0</v>
      </c>
      <c r="O9" s="17">
        <v>0</v>
      </c>
      <c r="P9" s="17">
        <f>L9*1000+O9</f>
        <v>3000</v>
      </c>
      <c r="Q9" s="17">
        <f t="shared" ref="Q9:Q18" si="2">F9+K9+P9</f>
        <v>249300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="1" customFormat="1" ht="32" customHeight="1" spans="1:35">
      <c r="A10" s="15" t="s">
        <v>16</v>
      </c>
      <c r="B10" s="17">
        <v>1367</v>
      </c>
      <c r="C10" s="17">
        <v>17</v>
      </c>
      <c r="D10" s="17">
        <v>19</v>
      </c>
      <c r="E10" s="17">
        <v>4700</v>
      </c>
      <c r="F10" s="16">
        <f t="shared" si="0"/>
        <v>141400</v>
      </c>
      <c r="G10" s="17">
        <v>158</v>
      </c>
      <c r="H10" s="17">
        <v>9</v>
      </c>
      <c r="I10" s="17">
        <v>4</v>
      </c>
      <c r="J10" s="17">
        <v>0</v>
      </c>
      <c r="K10" s="17">
        <f t="shared" si="1"/>
        <v>31600</v>
      </c>
      <c r="L10" s="17">
        <v>2</v>
      </c>
      <c r="M10" s="17">
        <v>0</v>
      </c>
      <c r="N10" s="17">
        <v>0</v>
      </c>
      <c r="O10" s="17">
        <v>0</v>
      </c>
      <c r="P10" s="17">
        <f>L10*1000+O10</f>
        <v>2000</v>
      </c>
      <c r="Q10" s="17">
        <f t="shared" si="2"/>
        <v>175000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="2" customFormat="1" ht="32" customHeight="1" spans="1:35">
      <c r="A11" s="18" t="s">
        <v>17</v>
      </c>
      <c r="B11" s="19">
        <v>1735</v>
      </c>
      <c r="C11" s="19">
        <v>32</v>
      </c>
      <c r="D11" s="19">
        <v>26</v>
      </c>
      <c r="E11" s="19">
        <v>6400</v>
      </c>
      <c r="F11" s="16">
        <f t="shared" si="0"/>
        <v>179900</v>
      </c>
      <c r="G11" s="19">
        <v>293</v>
      </c>
      <c r="H11" s="19">
        <v>16</v>
      </c>
      <c r="I11" s="19">
        <v>4</v>
      </c>
      <c r="J11" s="19">
        <v>1300</v>
      </c>
      <c r="K11" s="17">
        <f t="shared" si="1"/>
        <v>59900</v>
      </c>
      <c r="L11" s="19">
        <v>6</v>
      </c>
      <c r="M11" s="19">
        <v>0</v>
      </c>
      <c r="N11" s="19">
        <v>0</v>
      </c>
      <c r="O11" s="19">
        <v>0</v>
      </c>
      <c r="P11" s="17">
        <f t="shared" ref="P11:P17" si="3">L11*1000+O11</f>
        <v>6000</v>
      </c>
      <c r="Q11" s="19">
        <f t="shared" si="2"/>
        <v>245800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="1" customFormat="1" ht="32" customHeight="1" spans="1:35">
      <c r="A12" s="15" t="s">
        <v>18</v>
      </c>
      <c r="B12" s="17">
        <v>2583</v>
      </c>
      <c r="C12" s="17">
        <v>35</v>
      </c>
      <c r="D12" s="17">
        <v>25</v>
      </c>
      <c r="E12" s="17">
        <v>12100</v>
      </c>
      <c r="F12" s="16">
        <f t="shared" si="0"/>
        <v>270400</v>
      </c>
      <c r="G12" s="17">
        <v>373</v>
      </c>
      <c r="H12" s="17">
        <v>15</v>
      </c>
      <c r="I12" s="17">
        <v>4</v>
      </c>
      <c r="J12" s="17">
        <v>2900</v>
      </c>
      <c r="K12" s="17">
        <f t="shared" si="1"/>
        <v>77500</v>
      </c>
      <c r="L12" s="17">
        <v>7</v>
      </c>
      <c r="M12" s="17">
        <v>0</v>
      </c>
      <c r="N12" s="17">
        <v>0</v>
      </c>
      <c r="O12" s="17">
        <v>0</v>
      </c>
      <c r="P12" s="17">
        <f t="shared" si="3"/>
        <v>7000</v>
      </c>
      <c r="Q12" s="19">
        <f t="shared" si="2"/>
        <v>354900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="3" customFormat="1" ht="32" customHeight="1" spans="1:35">
      <c r="A13" s="15" t="s">
        <v>19</v>
      </c>
      <c r="B13" s="17">
        <v>1725</v>
      </c>
      <c r="C13" s="17">
        <v>35</v>
      </c>
      <c r="D13" s="17">
        <v>13</v>
      </c>
      <c r="E13" s="17">
        <v>10200</v>
      </c>
      <c r="F13" s="16">
        <f t="shared" si="0"/>
        <v>182700</v>
      </c>
      <c r="G13" s="17">
        <v>305</v>
      </c>
      <c r="H13" s="17">
        <v>9</v>
      </c>
      <c r="I13" s="17">
        <v>7</v>
      </c>
      <c r="J13" s="17">
        <v>3300</v>
      </c>
      <c r="K13" s="17">
        <f t="shared" si="1"/>
        <v>64300</v>
      </c>
      <c r="L13" s="17">
        <v>11</v>
      </c>
      <c r="M13" s="17">
        <v>1</v>
      </c>
      <c r="N13" s="17">
        <v>0</v>
      </c>
      <c r="O13" s="17">
        <v>800</v>
      </c>
      <c r="P13" s="17">
        <f t="shared" si="3"/>
        <v>11800</v>
      </c>
      <c r="Q13" s="19">
        <f t="shared" si="2"/>
        <v>258800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="1" customFormat="1" ht="32" customHeight="1" spans="1:35">
      <c r="A14" s="20" t="s">
        <v>20</v>
      </c>
      <c r="B14" s="17">
        <v>284</v>
      </c>
      <c r="C14" s="17">
        <v>6</v>
      </c>
      <c r="D14" s="17">
        <v>1</v>
      </c>
      <c r="E14" s="17">
        <v>100</v>
      </c>
      <c r="F14" s="16">
        <f t="shared" si="0"/>
        <v>28500</v>
      </c>
      <c r="G14" s="17">
        <v>30</v>
      </c>
      <c r="H14" s="17">
        <v>0</v>
      </c>
      <c r="I14" s="17">
        <v>1</v>
      </c>
      <c r="J14" s="17">
        <v>0</v>
      </c>
      <c r="K14" s="17">
        <f t="shared" si="1"/>
        <v>6000</v>
      </c>
      <c r="L14" s="17">
        <v>0</v>
      </c>
      <c r="M14" s="17">
        <v>0</v>
      </c>
      <c r="N14" s="17">
        <v>0</v>
      </c>
      <c r="O14" s="17">
        <v>0</v>
      </c>
      <c r="P14" s="17">
        <f t="shared" si="3"/>
        <v>0</v>
      </c>
      <c r="Q14" s="17">
        <f t="shared" si="2"/>
        <v>34500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="1" customFormat="1" ht="32" customHeight="1" spans="1:35">
      <c r="A15" s="21" t="s">
        <v>21</v>
      </c>
      <c r="B15" s="19">
        <v>42</v>
      </c>
      <c r="C15" s="19">
        <v>1</v>
      </c>
      <c r="D15" s="19">
        <v>0</v>
      </c>
      <c r="E15" s="19">
        <v>0</v>
      </c>
      <c r="F15" s="22">
        <f t="shared" si="0"/>
        <v>4200</v>
      </c>
      <c r="G15" s="19">
        <v>3</v>
      </c>
      <c r="H15" s="19">
        <v>0</v>
      </c>
      <c r="I15" s="19">
        <v>0</v>
      </c>
      <c r="J15" s="19">
        <v>0</v>
      </c>
      <c r="K15" s="19">
        <f t="shared" si="1"/>
        <v>600</v>
      </c>
      <c r="L15" s="19">
        <v>0</v>
      </c>
      <c r="M15" s="19">
        <v>0</v>
      </c>
      <c r="N15" s="19">
        <v>0</v>
      </c>
      <c r="O15" s="19">
        <v>0</v>
      </c>
      <c r="P15" s="19">
        <f t="shared" si="3"/>
        <v>0</v>
      </c>
      <c r="Q15" s="17">
        <f t="shared" si="2"/>
        <v>4800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="1" customFormat="1" ht="32" customHeight="1" spans="1:35">
      <c r="A16" s="15" t="s">
        <v>22</v>
      </c>
      <c r="B16" s="17">
        <v>594</v>
      </c>
      <c r="C16" s="17">
        <v>8</v>
      </c>
      <c r="D16" s="17">
        <v>6</v>
      </c>
      <c r="E16" s="17">
        <v>0</v>
      </c>
      <c r="F16" s="16">
        <f t="shared" si="0"/>
        <v>59400</v>
      </c>
      <c r="G16" s="17">
        <v>73</v>
      </c>
      <c r="H16" s="17">
        <v>3</v>
      </c>
      <c r="I16" s="17">
        <v>1</v>
      </c>
      <c r="J16" s="17">
        <v>0</v>
      </c>
      <c r="K16" s="16">
        <f t="shared" si="1"/>
        <v>14600</v>
      </c>
      <c r="L16" s="17">
        <v>2</v>
      </c>
      <c r="M16" s="17">
        <v>0</v>
      </c>
      <c r="N16" s="17">
        <v>0</v>
      </c>
      <c r="O16" s="17">
        <v>0</v>
      </c>
      <c r="P16" s="16">
        <f t="shared" si="3"/>
        <v>2000</v>
      </c>
      <c r="Q16" s="17">
        <f t="shared" si="2"/>
        <v>76000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="4" customFormat="1" ht="32" customHeight="1" spans="1:35">
      <c r="A17" s="17" t="s">
        <v>23</v>
      </c>
      <c r="B17" s="17">
        <f>SUM(B7:B16)</f>
        <v>14927</v>
      </c>
      <c r="C17" s="17">
        <f>SUM(C7:C16)</f>
        <v>232</v>
      </c>
      <c r="D17" s="17">
        <f>SUM(D7:D16)</f>
        <v>169</v>
      </c>
      <c r="E17" s="17">
        <f>SUM(E7:E16)</f>
        <v>53900</v>
      </c>
      <c r="F17" s="16">
        <f t="shared" si="0"/>
        <v>1546600</v>
      </c>
      <c r="G17" s="17">
        <f>SUM(G7:G16)</f>
        <v>2311</v>
      </c>
      <c r="H17" s="17">
        <f t="shared" ref="B17:P17" si="4">SUM(H7:H16)</f>
        <v>84</v>
      </c>
      <c r="I17" s="17">
        <f t="shared" si="4"/>
        <v>37</v>
      </c>
      <c r="J17" s="17">
        <f t="shared" si="4"/>
        <v>9500</v>
      </c>
      <c r="K17" s="17">
        <f t="shared" si="4"/>
        <v>471700</v>
      </c>
      <c r="L17" s="17">
        <f t="shared" si="4"/>
        <v>42</v>
      </c>
      <c r="M17" s="17">
        <f t="shared" si="4"/>
        <v>2</v>
      </c>
      <c r="N17" s="17">
        <f t="shared" si="4"/>
        <v>1</v>
      </c>
      <c r="O17" s="17">
        <f t="shared" si="4"/>
        <v>800</v>
      </c>
      <c r="P17" s="17">
        <f t="shared" si="4"/>
        <v>42800</v>
      </c>
      <c r="Q17" s="17">
        <f t="shared" si="2"/>
        <v>2061100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="4" customFormat="1" ht="32" customHeight="1" spans="1:35">
      <c r="A18" s="17" t="s">
        <v>24</v>
      </c>
      <c r="B18" s="23">
        <f>B17+G17+L17</f>
        <v>17280</v>
      </c>
      <c r="C18" s="24"/>
      <c r="D18" s="23" t="s">
        <v>25</v>
      </c>
      <c r="E18" s="24"/>
      <c r="F18" s="17">
        <f>C17++H17+M17</f>
        <v>318</v>
      </c>
      <c r="G18" s="23" t="s">
        <v>26</v>
      </c>
      <c r="H18" s="24"/>
      <c r="I18" s="23">
        <f>D17+I17+N17</f>
        <v>207</v>
      </c>
      <c r="J18" s="24"/>
      <c r="K18" s="23" t="s">
        <v>11</v>
      </c>
      <c r="L18" s="24"/>
      <c r="M18" s="23">
        <f>E17+J17+O17</f>
        <v>64200</v>
      </c>
      <c r="N18" s="24"/>
      <c r="O18" s="23" t="s">
        <v>7</v>
      </c>
      <c r="P18" s="24"/>
      <c r="Q18" s="17">
        <f>F17+K17+P17</f>
        <v>2061100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="5" customFormat="1" ht="18" customHeight="1" spans="1:35">
      <c r="A19" s="25" t="s">
        <v>27</v>
      </c>
      <c r="B19" s="25"/>
      <c r="C19" s="25"/>
      <c r="D19" s="25"/>
      <c r="E19" s="6" t="s">
        <v>28</v>
      </c>
      <c r="F19" s="6"/>
      <c r="G19" s="6"/>
      <c r="H19" s="6"/>
      <c r="I19" s="6"/>
      <c r="J19" s="27" t="s">
        <v>29</v>
      </c>
      <c r="K19" s="27"/>
      <c r="L19" s="25"/>
      <c r="M19" s="25"/>
      <c r="N19" s="6"/>
      <c r="O19" s="6" t="s">
        <v>30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="5" customFormat="1" customHeight="1" spans="1:3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="5" customFormat="1" customHeight="1" spans="1:17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="5" customFormat="1" customHeight="1" spans="1:17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8" customHeight="1" spans="11:11">
      <c r="K28" s="8"/>
    </row>
  </sheetData>
  <mergeCells count="30">
    <mergeCell ref="A2:Q2"/>
    <mergeCell ref="A3:Q3"/>
    <mergeCell ref="B4:F4"/>
    <mergeCell ref="G4:K4"/>
    <mergeCell ref="L4:P4"/>
    <mergeCell ref="B18:C18"/>
    <mergeCell ref="D18:E18"/>
    <mergeCell ref="G18:H18"/>
    <mergeCell ref="I18:J18"/>
    <mergeCell ref="K18:L18"/>
    <mergeCell ref="M18:N18"/>
    <mergeCell ref="O18:P18"/>
    <mergeCell ref="J19:K19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</mergeCells>
  <printOptions horizontalCentered="1"/>
  <pageMargins left="0.55" right="0.349305555555556" top="0.979166666666667" bottom="0.590277777777778" header="0.507638888888889" footer="0.507638888888889"/>
  <pageSetup paperSize="9" scale="74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月报表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比目鱼^_^</cp:lastModifiedBy>
  <cp:revision>1</cp:revision>
  <dcterms:created xsi:type="dcterms:W3CDTF">2012-10-18T01:04:00Z</dcterms:created>
  <cp:lastPrinted>2017-11-30T07:12:00Z</cp:lastPrinted>
  <dcterms:modified xsi:type="dcterms:W3CDTF">2022-12-09T07:34:09Z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70C713583C60489FB56801FB084A5ADB</vt:lpwstr>
  </property>
</Properties>
</file>